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NXP_PLS_Cadence163\Projects\35522\Output\35522-Doc\"/>
    </mc:Choice>
  </mc:AlternateContent>
  <bookViews>
    <workbookView xWindow="384" yWindow="108" windowWidth="11436" windowHeight="6300"/>
  </bookViews>
  <sheets>
    <sheet name="MAIN" sheetId="1" r:id="rId1"/>
    <sheet name="DATA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A51" i="1" l="1"/>
  <c r="C82" i="1" l="1"/>
  <c r="C81" i="1"/>
  <c r="C80" i="1"/>
  <c r="C78" i="1"/>
  <c r="C77" i="1"/>
  <c r="C76" i="1"/>
  <c r="C75" i="1"/>
  <c r="C74" i="1"/>
  <c r="C73" i="1"/>
  <c r="C72" i="1"/>
  <c r="C71" i="1"/>
  <c r="C70" i="1"/>
  <c r="C69" i="1"/>
  <c r="C79" i="1"/>
</calcChain>
</file>

<file path=xl/sharedStrings.xml><?xml version="1.0" encoding="utf-8"?>
<sst xmlns="http://schemas.openxmlformats.org/spreadsheetml/2006/main" count="263" uniqueCount="175">
  <si>
    <t>PROJECT</t>
  </si>
  <si>
    <t>Design name</t>
  </si>
  <si>
    <t>Board-ID</t>
  </si>
  <si>
    <t>PCB number</t>
  </si>
  <si>
    <t>Reference</t>
  </si>
  <si>
    <t>Date</t>
  </si>
  <si>
    <t>Size single board</t>
  </si>
  <si>
    <t>Size panel board</t>
  </si>
  <si>
    <t>Size tolerance</t>
  </si>
  <si>
    <t>Composition</t>
  </si>
  <si>
    <t>Board thickness</t>
  </si>
  <si>
    <t>Basic material</t>
  </si>
  <si>
    <t>Cu thickness outer layer, finished</t>
  </si>
  <si>
    <t>SMD technologie</t>
  </si>
  <si>
    <t>Powerplanes</t>
  </si>
  <si>
    <t>Used via type(s)</t>
  </si>
  <si>
    <t>Total layer(s)</t>
  </si>
  <si>
    <t>Solder resist</t>
  </si>
  <si>
    <t>Solder resist colour</t>
  </si>
  <si>
    <t>Silkscreen</t>
  </si>
  <si>
    <t>Silkscreen colour</t>
  </si>
  <si>
    <t>Pasta mask</t>
  </si>
  <si>
    <t>Peel-off mask</t>
  </si>
  <si>
    <t>PLOTTER INFORMATION</t>
  </si>
  <si>
    <t>Units</t>
  </si>
  <si>
    <t>Gerber type</t>
  </si>
  <si>
    <t>Data type</t>
  </si>
  <si>
    <t>Output code</t>
  </si>
  <si>
    <t>Resolution</t>
  </si>
  <si>
    <t>NC DRILL PARAMETERS</t>
  </si>
  <si>
    <t>Machine</t>
  </si>
  <si>
    <t>Data format</t>
  </si>
  <si>
    <t>NON PLATED THROUGH HOLES</t>
  </si>
  <si>
    <t>PLATED THROUGH HOLES</t>
  </si>
  <si>
    <t>Position tolerance</t>
  </si>
  <si>
    <t>MILL BOARD OUTLINES</t>
  </si>
  <si>
    <t>SCORE BOARD OUTLINES</t>
  </si>
  <si>
    <t>The position from the boardoutline and boardcutouts represent the exact centerline to complete the dimensions. The milltool has to be positioned near the centerline with a offset half  the diameter from the tool.</t>
  </si>
  <si>
    <t>The position from the boardoutline represent the exact centerline to complete the dimensions. The score tool has to be positioned at the centerline.</t>
  </si>
  <si>
    <t>BOARD PROPERTIES</t>
  </si>
  <si>
    <t>Min. isolation outer layer</t>
  </si>
  <si>
    <t>Min. isolation inner layer</t>
  </si>
  <si>
    <t>Min. track width outer layer</t>
  </si>
  <si>
    <t>Min. track width inner layer</t>
  </si>
  <si>
    <t>REMARKS</t>
  </si>
  <si>
    <t>FILES INCLUDED</t>
  </si>
  <si>
    <t>Top Paste Mask</t>
  </si>
  <si>
    <t>Top Silkscreen</t>
  </si>
  <si>
    <t>Top Solder Resist</t>
  </si>
  <si>
    <t>Bottom Solder Resist</t>
  </si>
  <si>
    <t>Top Signal Layer (L1)</t>
  </si>
  <si>
    <t>Bottom Signal Layer (L2)</t>
  </si>
  <si>
    <t>Bottom Silkscreen</t>
  </si>
  <si>
    <t>Bottom Paste Mask</t>
  </si>
  <si>
    <t>Milling Non Plated</t>
  </si>
  <si>
    <t>Milling Plated</t>
  </si>
  <si>
    <t>NC Drill</t>
  </si>
  <si>
    <t>Mechanical Dimensions</t>
  </si>
  <si>
    <t>Panel Drawing</t>
  </si>
  <si>
    <t>:</t>
  </si>
  <si>
    <t>Patrick van den Hurk</t>
  </si>
  <si>
    <t>+0.10 -0.20 mm.</t>
  </si>
  <si>
    <t>FR4</t>
  </si>
  <si>
    <t>No</t>
  </si>
  <si>
    <t>White</t>
  </si>
  <si>
    <t>Green</t>
  </si>
  <si>
    <t>Milimeters</t>
  </si>
  <si>
    <t>Absolute X/Y-positive</t>
  </si>
  <si>
    <t>ASCII</t>
  </si>
  <si>
    <r>
      <rPr>
        <b/>
        <sz val="10"/>
        <color theme="1"/>
        <rFont val="Garamond"/>
        <family val="1"/>
      </rPr>
      <t>200</t>
    </r>
    <r>
      <rPr>
        <sz val="10"/>
        <color theme="1"/>
        <rFont val="Garamond"/>
        <family val="1"/>
      </rPr>
      <t xml:space="preserve"> </t>
    </r>
    <r>
      <rPr>
        <sz val="10"/>
        <color theme="1"/>
        <rFont val="Calibri"/>
        <family val="2"/>
      </rPr>
      <t>µ</t>
    </r>
    <r>
      <rPr>
        <sz val="10"/>
        <color theme="1"/>
        <rFont val="Garamond"/>
        <family val="1"/>
      </rPr>
      <t>m.</t>
    </r>
  </si>
  <si>
    <r>
      <rPr>
        <b/>
        <sz val="10"/>
        <color theme="1"/>
        <rFont val="Garamond"/>
        <family val="1"/>
      </rPr>
      <t>---</t>
    </r>
    <r>
      <rPr>
        <sz val="10"/>
        <color theme="1"/>
        <rFont val="Garamond"/>
        <family val="1"/>
      </rPr>
      <t xml:space="preserve"> </t>
    </r>
    <r>
      <rPr>
        <sz val="10"/>
        <color theme="1"/>
        <rFont val="Calibri"/>
        <family val="2"/>
      </rPr>
      <t>µ</t>
    </r>
    <r>
      <rPr>
        <sz val="10"/>
        <color theme="1"/>
        <rFont val="Garamond"/>
        <family val="1"/>
      </rPr>
      <t>m.</t>
    </r>
  </si>
  <si>
    <t>+0.05 -0.05 mm.</t>
  </si>
  <si>
    <t>+0.1 -0.1mm.</t>
  </si>
  <si>
    <r>
      <t xml:space="preserve">Hole size tolerance, </t>
    </r>
    <r>
      <rPr>
        <sz val="10"/>
        <color theme="1"/>
        <rFont val="Arial"/>
        <family val="2"/>
      </rPr>
      <t>≤</t>
    </r>
    <r>
      <rPr>
        <sz val="10"/>
        <color theme="1"/>
        <rFont val="Garamond"/>
        <family val="1"/>
      </rPr>
      <t xml:space="preserve"> 0.2 mm.</t>
    </r>
  </si>
  <si>
    <t>Imperial</t>
  </si>
  <si>
    <t>Excellon</t>
  </si>
  <si>
    <t>2.3</t>
  </si>
  <si>
    <t>1/10000 inch</t>
  </si>
  <si>
    <t>1/10000 mm.</t>
  </si>
  <si>
    <t>Manufacturer code allowed.</t>
  </si>
  <si>
    <r>
      <rPr>
        <b/>
        <sz val="10"/>
        <color theme="1"/>
        <rFont val="Garamond"/>
        <family val="1"/>
      </rPr>
      <t>NXP Logo</t>
    </r>
    <r>
      <rPr>
        <sz val="10"/>
        <color theme="1"/>
        <rFont val="Garamond"/>
        <family val="1"/>
      </rPr>
      <t xml:space="preserve"> has to be </t>
    </r>
    <r>
      <rPr>
        <b/>
        <sz val="10"/>
        <color theme="1"/>
        <rFont val="Garamond"/>
        <family val="1"/>
      </rPr>
      <t>filled</t>
    </r>
    <r>
      <rPr>
        <sz val="10"/>
        <color theme="1"/>
        <rFont val="Garamond"/>
        <family val="1"/>
      </rPr>
      <t>.</t>
    </r>
  </si>
  <si>
    <t>Milling Through copper allowed.</t>
  </si>
  <si>
    <t>Singel board has to be panalized, the number of times see panel drawing.</t>
  </si>
  <si>
    <t>RS274X</t>
  </si>
  <si>
    <t>This File</t>
  </si>
  <si>
    <t>Material Specification</t>
  </si>
  <si>
    <t xml:space="preserve">1 - 2 </t>
  </si>
  <si>
    <t xml:space="preserve">2 - 2 </t>
  </si>
  <si>
    <r>
      <rPr>
        <sz val="10"/>
        <color theme="0"/>
        <rFont val="Garamond"/>
        <family val="1"/>
      </rPr>
      <t xml:space="preserve">Hole size tolerance, </t>
    </r>
    <r>
      <rPr>
        <sz val="10"/>
        <color theme="1"/>
        <rFont val="Arial"/>
        <family val="2"/>
      </rPr>
      <t>≥</t>
    </r>
    <r>
      <rPr>
        <sz val="10"/>
        <color theme="1"/>
        <rFont val="Garamond"/>
        <family val="1"/>
      </rPr>
      <t xml:space="preserve"> 0.3 mm.</t>
    </r>
  </si>
  <si>
    <t>Cu thickness inner layer</t>
  </si>
  <si>
    <t>Board finish</t>
  </si>
  <si>
    <t>ENIG</t>
  </si>
  <si>
    <t>Min. hole diameter</t>
  </si>
  <si>
    <t>FR2</t>
  </si>
  <si>
    <t>CEM1</t>
  </si>
  <si>
    <t>70 µm.</t>
  </si>
  <si>
    <t>Board thickness ( +/- 10%.)</t>
  </si>
  <si>
    <t>0.80 mm.</t>
  </si>
  <si>
    <t>18 µm.</t>
  </si>
  <si>
    <t>-- µm.</t>
  </si>
  <si>
    <t>n.a.</t>
  </si>
  <si>
    <t>Top=White,bot=Black</t>
  </si>
  <si>
    <t>Top=Black,bot=White</t>
  </si>
  <si>
    <t>CEM3</t>
  </si>
  <si>
    <t>IS 400</t>
  </si>
  <si>
    <t>IS 410</t>
  </si>
  <si>
    <t>IS 420</t>
  </si>
  <si>
    <t>Rogers 4003</t>
  </si>
  <si>
    <t>Polymide</t>
  </si>
  <si>
    <t>IMS</t>
  </si>
  <si>
    <t>Cu thickness</t>
  </si>
  <si>
    <t>35 µm.</t>
  </si>
  <si>
    <t>40 µm.</t>
  </si>
  <si>
    <t>46 µm.</t>
  </si>
  <si>
    <t>50 µm.</t>
  </si>
  <si>
    <t>55 µm.</t>
  </si>
  <si>
    <t>60 µm.</t>
  </si>
  <si>
    <t>66 µm.</t>
  </si>
  <si>
    <t>95 µm.</t>
  </si>
  <si>
    <t>105 µm.</t>
  </si>
  <si>
    <t>Black</t>
  </si>
  <si>
    <t>Red</t>
  </si>
  <si>
    <t>Blue</t>
  </si>
  <si>
    <t>Top=White,bot=Green</t>
  </si>
  <si>
    <t>Top=White,bot=Red</t>
  </si>
  <si>
    <t>Top=White,bot=Blue</t>
  </si>
  <si>
    <t>Top=Black,bot=Green</t>
  </si>
  <si>
    <t>Top=Black,bot=Red</t>
  </si>
  <si>
    <t>Top=Black,bot=Blue</t>
  </si>
  <si>
    <t>Top=Green,bot=White</t>
  </si>
  <si>
    <t>Top=Green,bot=Black</t>
  </si>
  <si>
    <t>Top=Green,bot=Red</t>
  </si>
  <si>
    <t>Top=Green,bot=Blue</t>
  </si>
  <si>
    <t>Top=Red,bot=White</t>
  </si>
  <si>
    <t>Top=Red,bot=Black</t>
  </si>
  <si>
    <t>Top=Red,bot=Green</t>
  </si>
  <si>
    <t>Top=Red,bot=Blue</t>
  </si>
  <si>
    <t>Top=Blue,bot=White</t>
  </si>
  <si>
    <t>Top=Blue,bot=Black</t>
  </si>
  <si>
    <t>Top=Blue,bot=Green</t>
  </si>
  <si>
    <t>Top=Blue,bot=Red</t>
  </si>
  <si>
    <t>0.20 mm.</t>
  </si>
  <si>
    <t>0.40 mm.</t>
  </si>
  <si>
    <t>0.50 mm.</t>
  </si>
  <si>
    <t>0.60 mm.</t>
  </si>
  <si>
    <t>0.71 mm.</t>
  </si>
  <si>
    <t>1.00 mm.</t>
  </si>
  <si>
    <t>1.20 mm.</t>
  </si>
  <si>
    <t>1.60 mm.</t>
  </si>
  <si>
    <t>1.80 mm.</t>
  </si>
  <si>
    <t>2.00 mm.</t>
  </si>
  <si>
    <t>2.40 mm.</t>
  </si>
  <si>
    <t>3.00 mm.</t>
  </si>
  <si>
    <t>3.20 mm.</t>
  </si>
  <si>
    <t>No finish</t>
  </si>
  <si>
    <t>HASL (PB Free)</t>
  </si>
  <si>
    <t>HASL (w.PB, not RoHS)</t>
  </si>
  <si>
    <t>OSP</t>
  </si>
  <si>
    <t>Immersion tin</t>
  </si>
  <si>
    <t>Immersion silver</t>
  </si>
  <si>
    <t>Palladium Gold</t>
  </si>
  <si>
    <t>Hard Gold (for wireb.)</t>
  </si>
  <si>
    <t>No Copper</t>
  </si>
  <si>
    <t>Panel has breakaway edges (10.00mm).</t>
  </si>
  <si>
    <t>Panel has scoring grooves, both directions.</t>
  </si>
  <si>
    <t>TEA1993T Add-on Board</t>
  </si>
  <si>
    <t>TEA1993DB1357</t>
  </si>
  <si>
    <t>18.00 x 25.00 mm.</t>
  </si>
  <si>
    <t>110.00 x 145.00 mm.</t>
  </si>
  <si>
    <t>5x5, See Panel Drawing</t>
  </si>
  <si>
    <t>Yes, top side only</t>
  </si>
  <si>
    <r>
      <rPr>
        <b/>
        <sz val="10"/>
        <color theme="1"/>
        <rFont val="Garamond"/>
        <family val="1"/>
      </rPr>
      <t>1.0</t>
    </r>
    <r>
      <rPr>
        <sz val="10"/>
        <color theme="1"/>
        <rFont val="Garamond"/>
        <family val="1"/>
      </rPr>
      <t xml:space="preserve"> mm.</t>
    </r>
  </si>
  <si>
    <r>
      <rPr>
        <b/>
        <sz val="10"/>
        <color theme="1"/>
        <rFont val="Garamond"/>
        <family val="1"/>
      </rPr>
      <t>300</t>
    </r>
    <r>
      <rPr>
        <sz val="10"/>
        <color theme="1"/>
        <rFont val="Garamond"/>
        <family val="1"/>
      </rPr>
      <t xml:space="preserve"> </t>
    </r>
    <r>
      <rPr>
        <sz val="10"/>
        <color theme="1"/>
        <rFont val="Calibri"/>
        <family val="2"/>
      </rPr>
      <t>µ</t>
    </r>
    <r>
      <rPr>
        <sz val="10"/>
        <color theme="1"/>
        <rFont val="Garamond"/>
        <family val="1"/>
      </rPr>
      <t>m.</t>
    </r>
  </si>
  <si>
    <t>Create a top paste file from the panel. Send this back to customer.</t>
  </si>
  <si>
    <t>0000-000-3552-R2-00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</si>
</sst>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Arial"/>
      <family val="2"/>
    </font>
    <font>
      <sz val="10"/>
      <color theme="1"/>
      <name val="Garamond"/>
      <family val="1"/>
    </font>
    <font>
      <b/>
      <sz val="10"/>
      <color theme="1"/>
      <name val="Garamond"/>
      <family val="1"/>
    </font>
    <font>
      <sz val="10"/>
      <color theme="1"/>
      <name val="Calibri"/>
      <family val="2"/>
    </font>
    <font>
      <b/>
      <sz val="20"/>
      <color theme="1"/>
      <name val="Garamond"/>
      <family val="1"/>
    </font>
    <font>
      <sz val="10"/>
      <color theme="0"/>
      <name val="Garamond"/>
      <family val="1"/>
    </font>
    <font>
      <strike/>
      <sz val="10"/>
      <color theme="1"/>
      <name val="Garamond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left"/>
    </xf>
    <xf numFmtId="0" fontId="1" fillId="0" borderId="5" xfId="0" quotePrefix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 applyAlignment="1">
      <alignment horizontal="left"/>
    </xf>
    <xf numFmtId="0" fontId="1" fillId="0" borderId="0" xfId="0" quotePrefix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8" xfId="0" applyFont="1" applyBorder="1"/>
    <xf numFmtId="0" fontId="1" fillId="0" borderId="0" xfId="0" quotePrefix="1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quotePrefix="1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1" fillId="0" borderId="11" xfId="0" applyFont="1" applyBorder="1"/>
    <xf numFmtId="0" fontId="1" fillId="0" borderId="3" xfId="0" applyFont="1" applyBorder="1" applyAlignment="1">
      <alignment horizontal="left"/>
    </xf>
    <xf numFmtId="0" fontId="2" fillId="0" borderId="1" xfId="0" applyFont="1" applyBorder="1"/>
    <xf numFmtId="0" fontId="1" fillId="0" borderId="6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4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4" fontId="1" fillId="0" borderId="8" xfId="0" applyNumberFormat="1" applyFont="1" applyBorder="1" applyAlignment="1">
      <alignment horizontal="left"/>
    </xf>
    <xf numFmtId="0" fontId="1" fillId="0" borderId="8" xfId="0" quotePrefix="1" applyFont="1" applyBorder="1"/>
    <xf numFmtId="0" fontId="1" fillId="0" borderId="6" xfId="0" quotePrefix="1" applyFont="1" applyBorder="1" applyAlignment="1">
      <alignment horizontal="left"/>
    </xf>
    <xf numFmtId="0" fontId="1" fillId="0" borderId="8" xfId="0" quotePrefix="1" applyFont="1" applyBorder="1" applyAlignment="1">
      <alignment horizontal="left"/>
    </xf>
    <xf numFmtId="0" fontId="1" fillId="0" borderId="6" xfId="0" quotePrefix="1" applyFont="1" applyBorder="1"/>
    <xf numFmtId="0" fontId="1" fillId="0" borderId="7" xfId="0" applyFont="1" applyBorder="1" applyAlignment="1"/>
    <xf numFmtId="0" fontId="1" fillId="0" borderId="5" xfId="0" applyFont="1" applyBorder="1" applyAlignment="1">
      <alignment horizontal="center"/>
    </xf>
    <xf numFmtId="0" fontId="1" fillId="0" borderId="5" xfId="0" quotePrefix="1" applyFont="1" applyBorder="1" applyAlignment="1">
      <alignment horizontal="left"/>
    </xf>
    <xf numFmtId="0" fontId="1" fillId="0" borderId="10" xfId="0" quotePrefix="1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18" xfId="0" applyFont="1" applyBorder="1"/>
    <xf numFmtId="0" fontId="1" fillId="0" borderId="19" xfId="0" applyFont="1" applyBorder="1"/>
    <xf numFmtId="0" fontId="4" fillId="0" borderId="0" xfId="0" applyFont="1" applyBorder="1" applyAlignment="1">
      <alignment horizontal="center" vertical="center"/>
    </xf>
    <xf numFmtId="16" fontId="2" fillId="0" borderId="16" xfId="0" quotePrefix="1" applyNumberFormat="1" applyFont="1" applyBorder="1" applyAlignment="1">
      <alignment horizontal="right"/>
    </xf>
    <xf numFmtId="0" fontId="1" fillId="0" borderId="4" xfId="0" applyFont="1" applyBorder="1" applyAlignment="1"/>
    <xf numFmtId="0" fontId="2" fillId="0" borderId="0" xfId="0" applyFont="1" applyBorder="1" applyAlignment="1">
      <alignment horizontal="left"/>
    </xf>
    <xf numFmtId="0" fontId="2" fillId="0" borderId="8" xfId="0" applyFont="1" applyBorder="1"/>
    <xf numFmtId="0" fontId="2" fillId="0" borderId="0" xfId="0" quotePrefix="1" applyFont="1" applyBorder="1" applyAlignment="1">
      <alignment horizontal="left"/>
    </xf>
    <xf numFmtId="0" fontId="2" fillId="0" borderId="8" xfId="0" quotePrefix="1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7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tabSelected="1" zoomScaleNormal="100" workbookViewId="0">
      <selection activeCell="G10" sqref="G10"/>
    </sheetView>
  </sheetViews>
  <sheetFormatPr defaultRowHeight="13.2" x14ac:dyDescent="0.25"/>
  <cols>
    <col min="1" max="1" width="24.77734375" style="3" customWidth="1"/>
    <col min="2" max="2" width="1.77734375" style="2" customWidth="1"/>
    <col min="3" max="3" width="18.77734375" style="3" customWidth="1"/>
    <col min="4" max="4" width="1.77734375" style="1" customWidth="1"/>
    <col min="5" max="5" width="24.77734375" style="1" customWidth="1"/>
    <col min="6" max="6" width="1.77734375" style="1" customWidth="1"/>
    <col min="7" max="7" width="18.77734375" style="1" customWidth="1"/>
    <col min="8" max="16384" width="8.88671875" style="1"/>
  </cols>
  <sheetData>
    <row r="1" spans="1:14" ht="4.95" customHeight="1" x14ac:dyDescent="0.25">
      <c r="A1" s="44"/>
      <c r="B1" s="45"/>
      <c r="C1" s="46"/>
      <c r="D1" s="47"/>
      <c r="E1" s="47"/>
      <c r="F1" s="47"/>
      <c r="G1" s="48"/>
    </row>
    <row r="2" spans="1:14" ht="25.8" x14ac:dyDescent="0.25">
      <c r="A2" s="49"/>
      <c r="B2" s="33"/>
      <c r="C2" s="16"/>
      <c r="D2" s="55" t="s">
        <v>85</v>
      </c>
      <c r="E2" s="17"/>
      <c r="F2" s="17"/>
      <c r="G2" s="56" t="s">
        <v>86</v>
      </c>
    </row>
    <row r="3" spans="1:14" ht="4.95" customHeight="1" thickBot="1" x14ac:dyDescent="0.3">
      <c r="A3" s="50"/>
      <c r="B3" s="51"/>
      <c r="C3" s="52"/>
      <c r="D3" s="53"/>
      <c r="E3" s="53"/>
      <c r="F3" s="53"/>
      <c r="G3" s="54"/>
    </row>
    <row r="5" spans="1:14" x14ac:dyDescent="0.25">
      <c r="A5" s="4" t="s">
        <v>0</v>
      </c>
      <c r="B5" s="5"/>
      <c r="C5" s="6"/>
      <c r="D5" s="7"/>
      <c r="E5" s="7"/>
      <c r="F5" s="7"/>
      <c r="G5" s="8"/>
      <c r="N5" s="2"/>
    </row>
    <row r="6" spans="1:14" x14ac:dyDescent="0.25">
      <c r="A6" s="9" t="s">
        <v>1</v>
      </c>
      <c r="B6" s="10" t="s">
        <v>59</v>
      </c>
      <c r="C6" s="11" t="s">
        <v>165</v>
      </c>
      <c r="D6" s="12"/>
      <c r="E6" s="12"/>
      <c r="F6" s="12"/>
      <c r="G6" s="13"/>
    </row>
    <row r="7" spans="1:14" x14ac:dyDescent="0.25">
      <c r="A7" s="14" t="s">
        <v>2</v>
      </c>
      <c r="B7" s="15" t="s">
        <v>59</v>
      </c>
      <c r="C7" s="16" t="s">
        <v>166</v>
      </c>
      <c r="D7" s="17"/>
      <c r="E7" s="17" t="s">
        <v>3</v>
      </c>
      <c r="F7" s="15" t="s">
        <v>59</v>
      </c>
      <c r="G7" s="18" t="s">
        <v>174</v>
      </c>
    </row>
    <row r="8" spans="1:14" x14ac:dyDescent="0.25">
      <c r="A8" s="14" t="s">
        <v>4</v>
      </c>
      <c r="B8" s="15" t="s">
        <v>59</v>
      </c>
      <c r="C8" s="16" t="s">
        <v>60</v>
      </c>
      <c r="D8" s="17"/>
      <c r="E8" s="17" t="s">
        <v>5</v>
      </c>
      <c r="F8" s="15" t="s">
        <v>59</v>
      </c>
      <c r="G8" s="35">
        <v>42318</v>
      </c>
    </row>
    <row r="9" spans="1:14" x14ac:dyDescent="0.25">
      <c r="A9" s="14" t="s">
        <v>6</v>
      </c>
      <c r="B9" s="15" t="s">
        <v>59</v>
      </c>
      <c r="C9" s="16" t="s">
        <v>167</v>
      </c>
      <c r="D9" s="17"/>
      <c r="E9" s="17" t="s">
        <v>7</v>
      </c>
      <c r="F9" s="15" t="s">
        <v>59</v>
      </c>
      <c r="G9" s="28" t="s">
        <v>168</v>
      </c>
    </row>
    <row r="10" spans="1:14" x14ac:dyDescent="0.25">
      <c r="A10" s="14" t="s">
        <v>8</v>
      </c>
      <c r="B10" s="15" t="s">
        <v>59</v>
      </c>
      <c r="C10" s="19" t="s">
        <v>61</v>
      </c>
      <c r="D10" s="17"/>
      <c r="E10" s="17" t="s">
        <v>9</v>
      </c>
      <c r="F10" s="15" t="s">
        <v>59</v>
      </c>
      <c r="G10" s="18" t="s">
        <v>169</v>
      </c>
    </row>
    <row r="11" spans="1:14" x14ac:dyDescent="0.25">
      <c r="A11" s="14" t="s">
        <v>16</v>
      </c>
      <c r="B11" s="15" t="s">
        <v>59</v>
      </c>
      <c r="C11" s="58">
        <v>2</v>
      </c>
      <c r="D11" s="17"/>
      <c r="E11" s="17" t="s">
        <v>96</v>
      </c>
      <c r="F11" s="15" t="s">
        <v>59</v>
      </c>
      <c r="G11" s="59" t="s">
        <v>148</v>
      </c>
    </row>
    <row r="12" spans="1:14" x14ac:dyDescent="0.25">
      <c r="A12" s="14" t="s">
        <v>11</v>
      </c>
      <c r="B12" s="15" t="s">
        <v>59</v>
      </c>
      <c r="C12" s="58" t="s">
        <v>62</v>
      </c>
      <c r="D12" s="17"/>
      <c r="E12" s="17" t="s">
        <v>90</v>
      </c>
      <c r="F12" s="15" t="s">
        <v>59</v>
      </c>
      <c r="G12" s="18" t="s">
        <v>91</v>
      </c>
    </row>
    <row r="13" spans="1:14" x14ac:dyDescent="0.25">
      <c r="A13" s="14" t="s">
        <v>12</v>
      </c>
      <c r="B13" s="15" t="s">
        <v>59</v>
      </c>
      <c r="C13" s="60" t="s">
        <v>95</v>
      </c>
      <c r="D13" s="17"/>
      <c r="E13" s="17" t="s">
        <v>89</v>
      </c>
      <c r="F13" s="15" t="s">
        <v>59</v>
      </c>
      <c r="G13" s="61" t="s">
        <v>99</v>
      </c>
    </row>
    <row r="14" spans="1:14" x14ac:dyDescent="0.25">
      <c r="A14" s="14" t="s">
        <v>13</v>
      </c>
      <c r="B14" s="15" t="s">
        <v>59</v>
      </c>
      <c r="C14" s="58" t="s">
        <v>170</v>
      </c>
      <c r="D14" s="17"/>
      <c r="E14" s="17" t="s">
        <v>14</v>
      </c>
      <c r="F14" s="15" t="s">
        <v>59</v>
      </c>
      <c r="G14" s="18" t="s">
        <v>63</v>
      </c>
    </row>
    <row r="15" spans="1:14" x14ac:dyDescent="0.25">
      <c r="A15" s="14" t="s">
        <v>15</v>
      </c>
      <c r="B15" s="15" t="s">
        <v>59</v>
      </c>
      <c r="C15" s="16" t="s">
        <v>100</v>
      </c>
      <c r="D15" s="17"/>
      <c r="E15" s="17"/>
      <c r="F15" s="15"/>
      <c r="G15" s="18"/>
    </row>
    <row r="16" spans="1:14" x14ac:dyDescent="0.25">
      <c r="A16" s="14" t="s">
        <v>21</v>
      </c>
      <c r="B16" s="15" t="s">
        <v>59</v>
      </c>
      <c r="C16" s="58" t="s">
        <v>170</v>
      </c>
      <c r="D16" s="17"/>
      <c r="E16" s="17" t="s">
        <v>22</v>
      </c>
      <c r="F16" s="15" t="s">
        <v>59</v>
      </c>
      <c r="G16" s="18" t="s">
        <v>63</v>
      </c>
    </row>
    <row r="17" spans="1:7" x14ac:dyDescent="0.25">
      <c r="A17" s="14" t="s">
        <v>19</v>
      </c>
      <c r="B17" s="15" t="s">
        <v>59</v>
      </c>
      <c r="C17" s="58" t="s">
        <v>170</v>
      </c>
      <c r="D17" s="17"/>
      <c r="E17" s="17" t="s">
        <v>20</v>
      </c>
      <c r="F17" s="15" t="s">
        <v>59</v>
      </c>
      <c r="G17" s="18" t="s">
        <v>64</v>
      </c>
    </row>
    <row r="18" spans="1:7" x14ac:dyDescent="0.25">
      <c r="A18" s="20" t="s">
        <v>17</v>
      </c>
      <c r="B18" s="21" t="s">
        <v>59</v>
      </c>
      <c r="C18" s="67" t="s">
        <v>170</v>
      </c>
      <c r="D18" s="23"/>
      <c r="E18" s="23" t="s">
        <v>18</v>
      </c>
      <c r="F18" s="21" t="s">
        <v>59</v>
      </c>
      <c r="G18" s="24" t="s">
        <v>65</v>
      </c>
    </row>
    <row r="20" spans="1:7" x14ac:dyDescent="0.25">
      <c r="A20" s="4" t="s">
        <v>23</v>
      </c>
      <c r="B20" s="5"/>
      <c r="C20" s="25"/>
      <c r="E20" s="26" t="s">
        <v>29</v>
      </c>
      <c r="F20" s="7"/>
      <c r="G20" s="8"/>
    </row>
    <row r="21" spans="1:7" x14ac:dyDescent="0.25">
      <c r="A21" s="9" t="s">
        <v>24</v>
      </c>
      <c r="B21" s="10" t="s">
        <v>59</v>
      </c>
      <c r="C21" s="27" t="s">
        <v>66</v>
      </c>
      <c r="E21" s="30" t="s">
        <v>24</v>
      </c>
      <c r="F21" s="10" t="s">
        <v>59</v>
      </c>
      <c r="G21" s="13" t="s">
        <v>74</v>
      </c>
    </row>
    <row r="22" spans="1:7" x14ac:dyDescent="0.25">
      <c r="A22" s="14" t="s">
        <v>25</v>
      </c>
      <c r="B22" s="15" t="s">
        <v>59</v>
      </c>
      <c r="C22" s="28" t="s">
        <v>83</v>
      </c>
      <c r="E22" s="31" t="s">
        <v>30</v>
      </c>
      <c r="F22" s="15" t="s">
        <v>59</v>
      </c>
      <c r="G22" s="18" t="s">
        <v>75</v>
      </c>
    </row>
    <row r="23" spans="1:7" x14ac:dyDescent="0.25">
      <c r="A23" s="14" t="s">
        <v>26</v>
      </c>
      <c r="B23" s="15" t="s">
        <v>59</v>
      </c>
      <c r="C23" s="28" t="s">
        <v>67</v>
      </c>
      <c r="E23" s="31" t="s">
        <v>31</v>
      </c>
      <c r="F23" s="15" t="s">
        <v>59</v>
      </c>
      <c r="G23" s="18" t="s">
        <v>76</v>
      </c>
    </row>
    <row r="24" spans="1:7" x14ac:dyDescent="0.25">
      <c r="A24" s="14" t="s">
        <v>27</v>
      </c>
      <c r="B24" s="15" t="s">
        <v>59</v>
      </c>
      <c r="C24" s="28" t="s">
        <v>68</v>
      </c>
      <c r="E24" s="31" t="s">
        <v>27</v>
      </c>
      <c r="F24" s="15" t="s">
        <v>59</v>
      </c>
      <c r="G24" s="18" t="s">
        <v>68</v>
      </c>
    </row>
    <row r="25" spans="1:7" x14ac:dyDescent="0.25">
      <c r="A25" s="20" t="s">
        <v>28</v>
      </c>
      <c r="B25" s="21" t="s">
        <v>59</v>
      </c>
      <c r="C25" s="29" t="s">
        <v>78</v>
      </c>
      <c r="E25" s="32" t="s">
        <v>28</v>
      </c>
      <c r="F25" s="21" t="s">
        <v>59</v>
      </c>
      <c r="G25" s="24" t="s">
        <v>77</v>
      </c>
    </row>
    <row r="27" spans="1:7" x14ac:dyDescent="0.25">
      <c r="A27" s="4" t="s">
        <v>32</v>
      </c>
      <c r="B27" s="5"/>
      <c r="C27" s="25"/>
      <c r="E27" s="26" t="s">
        <v>33</v>
      </c>
      <c r="F27" s="7"/>
      <c r="G27" s="8"/>
    </row>
    <row r="28" spans="1:7" x14ac:dyDescent="0.25">
      <c r="A28" s="57" t="s">
        <v>73</v>
      </c>
      <c r="B28" s="15" t="s">
        <v>59</v>
      </c>
      <c r="C28" s="39" t="s">
        <v>71</v>
      </c>
      <c r="E28" s="57" t="s">
        <v>73</v>
      </c>
      <c r="F28" s="15" t="s">
        <v>59</v>
      </c>
      <c r="G28" s="39" t="s">
        <v>71</v>
      </c>
    </row>
    <row r="29" spans="1:7" x14ac:dyDescent="0.25">
      <c r="A29" s="40" t="s">
        <v>88</v>
      </c>
      <c r="B29" s="15" t="s">
        <v>59</v>
      </c>
      <c r="C29" s="36" t="s">
        <v>72</v>
      </c>
      <c r="E29" s="40" t="s">
        <v>88</v>
      </c>
      <c r="F29" s="15" t="s">
        <v>59</v>
      </c>
      <c r="G29" s="36" t="s">
        <v>72</v>
      </c>
    </row>
    <row r="30" spans="1:7" x14ac:dyDescent="0.25">
      <c r="A30" s="40" t="s">
        <v>34</v>
      </c>
      <c r="B30" s="15" t="s">
        <v>59</v>
      </c>
      <c r="C30" s="38" t="s">
        <v>72</v>
      </c>
      <c r="E30" s="40" t="s">
        <v>34</v>
      </c>
      <c r="F30" s="15" t="s">
        <v>59</v>
      </c>
      <c r="G30" s="36" t="s">
        <v>72</v>
      </c>
    </row>
    <row r="31" spans="1:7" x14ac:dyDescent="0.25">
      <c r="A31" s="20"/>
      <c r="B31" s="34"/>
      <c r="C31" s="29"/>
      <c r="E31" s="32"/>
      <c r="F31" s="23"/>
      <c r="G31" s="24"/>
    </row>
    <row r="33" spans="1:7" x14ac:dyDescent="0.25">
      <c r="A33" s="4" t="s">
        <v>35</v>
      </c>
      <c r="B33" s="5"/>
      <c r="C33" s="25"/>
      <c r="E33" s="26" t="s">
        <v>36</v>
      </c>
      <c r="F33" s="7"/>
      <c r="G33" s="8"/>
    </row>
    <row r="34" spans="1:7" x14ac:dyDescent="0.25">
      <c r="A34" s="68" t="s">
        <v>37</v>
      </c>
      <c r="B34" s="69"/>
      <c r="C34" s="70"/>
      <c r="E34" s="68" t="s">
        <v>38</v>
      </c>
      <c r="F34" s="69"/>
      <c r="G34" s="70"/>
    </row>
    <row r="35" spans="1:7" x14ac:dyDescent="0.25">
      <c r="A35" s="71"/>
      <c r="B35" s="72"/>
      <c r="C35" s="73"/>
      <c r="E35" s="71"/>
      <c r="F35" s="72"/>
      <c r="G35" s="73"/>
    </row>
    <row r="36" spans="1:7" x14ac:dyDescent="0.25">
      <c r="A36" s="71"/>
      <c r="B36" s="72"/>
      <c r="C36" s="73"/>
      <c r="E36" s="71"/>
      <c r="F36" s="72"/>
      <c r="G36" s="73"/>
    </row>
    <row r="37" spans="1:7" x14ac:dyDescent="0.25">
      <c r="A37" s="74"/>
      <c r="B37" s="75"/>
      <c r="C37" s="76"/>
      <c r="E37" s="74"/>
      <c r="F37" s="75"/>
      <c r="G37" s="76"/>
    </row>
    <row r="39" spans="1:7" x14ac:dyDescent="0.25">
      <c r="A39" s="4" t="s">
        <v>39</v>
      </c>
      <c r="B39" s="5"/>
      <c r="C39" s="6"/>
      <c r="D39" s="7"/>
      <c r="E39" s="7"/>
      <c r="F39" s="7"/>
      <c r="G39" s="8"/>
    </row>
    <row r="40" spans="1:7" ht="13.8" x14ac:dyDescent="0.3">
      <c r="A40" s="9" t="s">
        <v>40</v>
      </c>
      <c r="B40" s="10" t="s">
        <v>59</v>
      </c>
      <c r="C40" s="11" t="s">
        <v>69</v>
      </c>
      <c r="D40" s="12"/>
      <c r="E40" s="12" t="s">
        <v>41</v>
      </c>
      <c r="F40" s="10" t="s">
        <v>59</v>
      </c>
      <c r="G40" s="37" t="s">
        <v>70</v>
      </c>
    </row>
    <row r="41" spans="1:7" ht="13.8" x14ac:dyDescent="0.3">
      <c r="A41" s="14" t="s">
        <v>42</v>
      </c>
      <c r="B41" s="15" t="s">
        <v>59</v>
      </c>
      <c r="C41" s="16" t="s">
        <v>172</v>
      </c>
      <c r="D41" s="17"/>
      <c r="E41" s="17" t="s">
        <v>43</v>
      </c>
      <c r="F41" s="15" t="s">
        <v>59</v>
      </c>
      <c r="G41" s="38" t="s">
        <v>70</v>
      </c>
    </row>
    <row r="42" spans="1:7" x14ac:dyDescent="0.25">
      <c r="A42" s="20" t="s">
        <v>92</v>
      </c>
      <c r="B42" s="21" t="s">
        <v>59</v>
      </c>
      <c r="C42" s="22" t="s">
        <v>171</v>
      </c>
      <c r="D42" s="23"/>
      <c r="E42" s="23"/>
      <c r="F42" s="23"/>
      <c r="G42" s="24"/>
    </row>
    <row r="44" spans="1:7" x14ac:dyDescent="0.25">
      <c r="A44" s="4" t="s">
        <v>44</v>
      </c>
      <c r="B44" s="5"/>
      <c r="C44" s="6"/>
      <c r="D44" s="7"/>
      <c r="E44" s="7"/>
      <c r="F44" s="7"/>
      <c r="G44" s="8"/>
    </row>
    <row r="45" spans="1:7" x14ac:dyDescent="0.25">
      <c r="A45" s="9" t="s">
        <v>79</v>
      </c>
      <c r="B45" s="41"/>
      <c r="C45" s="11"/>
      <c r="D45" s="12"/>
      <c r="E45" s="12"/>
      <c r="F45" s="12"/>
      <c r="G45" s="13"/>
    </row>
    <row r="46" spans="1:7" x14ac:dyDescent="0.25">
      <c r="A46" s="14" t="s">
        <v>80</v>
      </c>
      <c r="B46" s="33"/>
      <c r="C46" s="16"/>
      <c r="D46" s="17"/>
      <c r="E46" s="17"/>
      <c r="F46" s="17"/>
      <c r="G46" s="18"/>
    </row>
    <row r="47" spans="1:7" x14ac:dyDescent="0.25">
      <c r="A47" s="65" t="s">
        <v>81</v>
      </c>
      <c r="B47" s="33"/>
      <c r="C47" s="16"/>
      <c r="D47" s="17"/>
      <c r="E47" s="17"/>
      <c r="F47" s="17"/>
      <c r="G47" s="18"/>
    </row>
    <row r="48" spans="1:7" x14ac:dyDescent="0.25">
      <c r="A48" s="14" t="s">
        <v>82</v>
      </c>
      <c r="B48" s="33"/>
      <c r="C48" s="16"/>
      <c r="D48" s="17"/>
      <c r="E48" s="17"/>
      <c r="F48" s="17"/>
      <c r="G48" s="18"/>
    </row>
    <row r="49" spans="1:7" x14ac:dyDescent="0.25">
      <c r="A49" s="14" t="s">
        <v>163</v>
      </c>
      <c r="B49" s="33"/>
      <c r="C49" s="16"/>
      <c r="D49" s="17"/>
      <c r="E49" s="17"/>
      <c r="F49" s="17"/>
      <c r="G49" s="18"/>
    </row>
    <row r="50" spans="1:7" x14ac:dyDescent="0.25">
      <c r="A50" s="14" t="s">
        <v>164</v>
      </c>
      <c r="B50" s="33"/>
      <c r="C50" s="16"/>
      <c r="D50" s="17"/>
      <c r="E50" s="17"/>
      <c r="F50" s="17"/>
      <c r="G50" s="18"/>
    </row>
    <row r="51" spans="1:7" x14ac:dyDescent="0.25">
      <c r="A51" s="14" t="str">
        <f xml:space="preserve"> "Add text: 9999" &amp; MID(G7,5,9) &amp; MID(G7,16,1) &amp; " and has to be done only in the breakaway edge."</f>
        <v>Add text: 9999-000-35522 and has to be done only in the breakaway edge.</v>
      </c>
      <c r="B51" s="33"/>
      <c r="C51" s="16"/>
      <c r="D51" s="17"/>
      <c r="E51" s="17"/>
      <c r="F51" s="17"/>
      <c r="G51" s="18"/>
    </row>
    <row r="52" spans="1:7" x14ac:dyDescent="0.25">
      <c r="A52" s="14" t="s">
        <v>173</v>
      </c>
      <c r="B52" s="33"/>
      <c r="C52" s="16"/>
      <c r="D52" s="17"/>
      <c r="E52" s="17"/>
      <c r="F52" s="17"/>
      <c r="G52" s="18"/>
    </row>
    <row r="53" spans="1:7" x14ac:dyDescent="0.25">
      <c r="A53" s="14"/>
      <c r="B53" s="33"/>
      <c r="C53" s="16"/>
      <c r="D53" s="17"/>
      <c r="E53" s="17"/>
      <c r="F53" s="17"/>
      <c r="G53" s="18"/>
    </row>
    <row r="54" spans="1:7" x14ac:dyDescent="0.25">
      <c r="A54" s="14"/>
      <c r="B54" s="33"/>
      <c r="C54" s="16"/>
      <c r="D54" s="17"/>
      <c r="E54" s="17"/>
      <c r="F54" s="17"/>
      <c r="G54" s="18"/>
    </row>
    <row r="55" spans="1:7" x14ac:dyDescent="0.25">
      <c r="A55" s="14"/>
      <c r="B55" s="33"/>
      <c r="C55" s="16"/>
      <c r="D55" s="17"/>
      <c r="E55" s="17"/>
      <c r="F55" s="17"/>
      <c r="G55" s="18"/>
    </row>
    <row r="56" spans="1:7" x14ac:dyDescent="0.25">
      <c r="A56" s="14"/>
      <c r="B56" s="33"/>
      <c r="C56" s="16"/>
      <c r="D56" s="17"/>
      <c r="E56" s="17"/>
      <c r="F56" s="17"/>
      <c r="G56" s="18"/>
    </row>
    <row r="57" spans="1:7" x14ac:dyDescent="0.25">
      <c r="A57" s="14"/>
      <c r="B57" s="33"/>
      <c r="C57" s="16"/>
      <c r="D57" s="17"/>
      <c r="E57" s="17"/>
      <c r="F57" s="17"/>
      <c r="G57" s="18"/>
    </row>
    <row r="58" spans="1:7" x14ac:dyDescent="0.25">
      <c r="A58" s="14"/>
      <c r="B58" s="33"/>
      <c r="C58" s="16"/>
      <c r="D58" s="17"/>
      <c r="E58" s="17"/>
      <c r="F58" s="17"/>
      <c r="G58" s="18"/>
    </row>
    <row r="59" spans="1:7" x14ac:dyDescent="0.25">
      <c r="A59" s="14"/>
      <c r="B59" s="33"/>
      <c r="C59" s="16"/>
      <c r="D59" s="17"/>
      <c r="E59" s="17"/>
      <c r="F59" s="17"/>
      <c r="G59" s="18"/>
    </row>
    <row r="60" spans="1:7" x14ac:dyDescent="0.25">
      <c r="A60" s="14"/>
      <c r="B60" s="33"/>
      <c r="C60" s="16"/>
      <c r="D60" s="17"/>
      <c r="E60" s="17"/>
      <c r="F60" s="17"/>
      <c r="G60" s="18"/>
    </row>
    <row r="61" spans="1:7" x14ac:dyDescent="0.25">
      <c r="A61" s="14"/>
      <c r="B61" s="33"/>
      <c r="C61" s="16"/>
      <c r="D61" s="17"/>
      <c r="E61" s="17"/>
      <c r="F61" s="17"/>
      <c r="G61" s="18"/>
    </row>
    <row r="62" spans="1:7" x14ac:dyDescent="0.25">
      <c r="A62" s="20"/>
      <c r="B62" s="34"/>
      <c r="C62" s="22"/>
      <c r="D62" s="23"/>
      <c r="E62" s="23"/>
      <c r="F62" s="23"/>
      <c r="G62" s="24"/>
    </row>
    <row r="63" spans="1:7" ht="18" customHeight="1" thickBot="1" x14ac:dyDescent="0.3"/>
    <row r="64" spans="1:7" ht="4.95" customHeight="1" x14ac:dyDescent="0.25">
      <c r="A64" s="44"/>
      <c r="B64" s="45"/>
      <c r="C64" s="46"/>
      <c r="D64" s="47"/>
      <c r="E64" s="47"/>
      <c r="F64" s="47"/>
      <c r="G64" s="48"/>
    </row>
    <row r="65" spans="1:7" ht="25.8" x14ac:dyDescent="0.25">
      <c r="A65" s="49"/>
      <c r="B65" s="33"/>
      <c r="C65" s="16"/>
      <c r="D65" s="55" t="s">
        <v>85</v>
      </c>
      <c r="E65" s="17"/>
      <c r="F65" s="17"/>
      <c r="G65" s="56" t="s">
        <v>87</v>
      </c>
    </row>
    <row r="66" spans="1:7" ht="4.95" customHeight="1" thickBot="1" x14ac:dyDescent="0.3">
      <c r="A66" s="50"/>
      <c r="B66" s="51"/>
      <c r="C66" s="52"/>
      <c r="D66" s="53"/>
      <c r="E66" s="53"/>
      <c r="F66" s="53"/>
      <c r="G66" s="54"/>
    </row>
    <row r="68" spans="1:7" x14ac:dyDescent="0.25">
      <c r="A68" s="4" t="s">
        <v>45</v>
      </c>
      <c r="B68" s="5"/>
      <c r="C68" s="6"/>
      <c r="D68" s="7"/>
      <c r="E68" s="7"/>
      <c r="F68" s="7"/>
      <c r="G68" s="8"/>
    </row>
    <row r="69" spans="1:7" x14ac:dyDescent="0.25">
      <c r="A69" s="9" t="s">
        <v>46</v>
      </c>
      <c r="B69" s="42" t="s">
        <v>59</v>
      </c>
      <c r="C69" s="11" t="str">
        <f>G7 &amp;"_SPT.gbx"</f>
        <v>0000-000-3552-R2-00_SPT.gbx</v>
      </c>
      <c r="D69" s="11"/>
      <c r="E69" s="11"/>
      <c r="F69" s="11"/>
      <c r="G69" s="27"/>
    </row>
    <row r="70" spans="1:7" x14ac:dyDescent="0.25">
      <c r="A70" s="14" t="s">
        <v>47</v>
      </c>
      <c r="B70" s="19" t="s">
        <v>59</v>
      </c>
      <c r="C70" s="16" t="str">
        <f>G7 &amp;"_SST.gbx"</f>
        <v>0000-000-3552-R2-00_SST.gbx</v>
      </c>
      <c r="D70" s="16"/>
      <c r="E70" s="16"/>
      <c r="F70" s="16"/>
      <c r="G70" s="28"/>
    </row>
    <row r="71" spans="1:7" x14ac:dyDescent="0.25">
      <c r="A71" s="14" t="s">
        <v>48</v>
      </c>
      <c r="B71" s="19" t="s">
        <v>59</v>
      </c>
      <c r="C71" s="16" t="str">
        <f>G7 &amp;"_SMT.gbx"</f>
        <v>0000-000-3552-R2-00_SMT.gbx</v>
      </c>
      <c r="D71" s="16"/>
      <c r="E71" s="16"/>
      <c r="F71" s="16"/>
      <c r="G71" s="28"/>
    </row>
    <row r="72" spans="1:7" x14ac:dyDescent="0.25">
      <c r="A72" s="14" t="s">
        <v>50</v>
      </c>
      <c r="B72" s="19" t="s">
        <v>59</v>
      </c>
      <c r="C72" s="16" t="str">
        <f>G7 &amp;"_TOP.gbx"</f>
        <v>0000-000-3552-R2-00_TOP.gbx</v>
      </c>
      <c r="D72" s="16"/>
      <c r="E72" s="16"/>
      <c r="F72" s="16"/>
      <c r="G72" s="28"/>
    </row>
    <row r="73" spans="1:7" x14ac:dyDescent="0.25">
      <c r="A73" s="14" t="s">
        <v>51</v>
      </c>
      <c r="B73" s="19" t="s">
        <v>59</v>
      </c>
      <c r="C73" s="16" t="str">
        <f>G7 &amp;"_BOT.gbx"</f>
        <v>0000-000-3552-R2-00_BOT.gbx</v>
      </c>
      <c r="D73" s="16"/>
      <c r="E73" s="16"/>
      <c r="F73" s="16"/>
      <c r="G73" s="28"/>
    </row>
    <row r="74" spans="1:7" x14ac:dyDescent="0.25">
      <c r="A74" s="65" t="s">
        <v>49</v>
      </c>
      <c r="B74" s="19" t="s">
        <v>59</v>
      </c>
      <c r="C74" s="66" t="str">
        <f>G7 &amp;"_SMB.gbx"</f>
        <v>0000-000-3552-R2-00_SMB.gbx</v>
      </c>
      <c r="D74" s="16"/>
      <c r="E74" s="16"/>
      <c r="F74" s="16"/>
      <c r="G74" s="28"/>
    </row>
    <row r="75" spans="1:7" x14ac:dyDescent="0.25">
      <c r="A75" s="65" t="s">
        <v>52</v>
      </c>
      <c r="B75" s="19" t="s">
        <v>59</v>
      </c>
      <c r="C75" s="66" t="str">
        <f>G7 &amp;"_SSB.gbx"</f>
        <v>0000-000-3552-R2-00_SSB.gbx</v>
      </c>
      <c r="D75" s="16"/>
      <c r="E75" s="16"/>
      <c r="F75" s="16"/>
      <c r="G75" s="28"/>
    </row>
    <row r="76" spans="1:7" x14ac:dyDescent="0.25">
      <c r="A76" s="65" t="s">
        <v>53</v>
      </c>
      <c r="B76" s="19" t="s">
        <v>59</v>
      </c>
      <c r="C76" s="66" t="str">
        <f>G7 &amp;"_SPB.gbx"</f>
        <v>0000-000-3552-R2-00_SPB.gbx</v>
      </c>
      <c r="D76" s="16"/>
      <c r="E76" s="16"/>
      <c r="F76" s="16"/>
      <c r="G76" s="28"/>
    </row>
    <row r="77" spans="1:7" x14ac:dyDescent="0.25">
      <c r="A77" s="65" t="s">
        <v>54</v>
      </c>
      <c r="B77" s="19" t="s">
        <v>59</v>
      </c>
      <c r="C77" s="66" t="str">
        <f>G7 &amp;"_MNP.gbx"</f>
        <v>0000-000-3552-R2-00_MNP.gbx</v>
      </c>
      <c r="D77" s="16"/>
      <c r="E77" s="16"/>
      <c r="F77" s="16"/>
      <c r="G77" s="28"/>
    </row>
    <row r="78" spans="1:7" x14ac:dyDescent="0.25">
      <c r="A78" s="65" t="s">
        <v>55</v>
      </c>
      <c r="B78" s="19" t="s">
        <v>59</v>
      </c>
      <c r="C78" s="66" t="str">
        <f>G7 &amp;"_MPL.gbx"</f>
        <v>0000-000-3552-R2-00_MPL.gbx</v>
      </c>
      <c r="D78" s="16"/>
      <c r="E78" s="16"/>
      <c r="F78" s="16"/>
      <c r="G78" s="28"/>
    </row>
    <row r="79" spans="1:7" x14ac:dyDescent="0.25">
      <c r="A79" s="14" t="s">
        <v>56</v>
      </c>
      <c r="B79" s="19" t="s">
        <v>59</v>
      </c>
      <c r="C79" s="16" t="str">
        <f xml:space="preserve"> G7 &amp; "-1-" &amp; C11 &amp; ".drl"</f>
        <v>0000-000-3552-R2-00-1-2.drl</v>
      </c>
      <c r="D79" s="16"/>
      <c r="E79" s="16"/>
      <c r="F79" s="16"/>
      <c r="G79" s="28"/>
    </row>
    <row r="80" spans="1:7" x14ac:dyDescent="0.25">
      <c r="A80" s="14" t="s">
        <v>57</v>
      </c>
      <c r="B80" s="19" t="s">
        <v>59</v>
      </c>
      <c r="C80" s="16" t="str">
        <f>G7 &amp;"_DRD.gbx/.pdf"</f>
        <v>0000-000-3552-R2-00_DRD.gbx/.pdf</v>
      </c>
      <c r="D80" s="16"/>
      <c r="E80" s="16"/>
      <c r="F80" s="16"/>
      <c r="G80" s="28"/>
    </row>
    <row r="81" spans="1:7" x14ac:dyDescent="0.25">
      <c r="A81" s="14" t="s">
        <v>58</v>
      </c>
      <c r="B81" s="19" t="s">
        <v>59</v>
      </c>
      <c r="C81" s="16" t="str">
        <f>G7 &amp;"_PNL.gbx/.pdf"</f>
        <v>0000-000-3552-R2-00_PNL.gbx/.pdf</v>
      </c>
      <c r="D81" s="16"/>
      <c r="E81" s="16"/>
      <c r="F81" s="16"/>
      <c r="G81" s="28"/>
    </row>
    <row r="82" spans="1:7" x14ac:dyDescent="0.25">
      <c r="A82" s="20" t="s">
        <v>84</v>
      </c>
      <c r="B82" s="43" t="s">
        <v>59</v>
      </c>
      <c r="C82" s="22" t="str">
        <f>G7 &amp;"_MSP.pdf"</f>
        <v>0000-000-3552-R2-00_MSP.pdf</v>
      </c>
      <c r="D82" s="22"/>
      <c r="E82" s="22"/>
      <c r="F82" s="22"/>
      <c r="G82" s="29"/>
    </row>
  </sheetData>
  <mergeCells count="2">
    <mergeCell ref="A34:C37"/>
    <mergeCell ref="E34:G37"/>
  </mergeCells>
  <dataValidations count="4">
    <dataValidation type="list" allowBlank="1" showInputMessage="1" showErrorMessage="1" sqref="C14 C16:C18">
      <mc:AlternateContent xmlns:x12ac="http://schemas.microsoft.com/office/spreadsheetml/2011/1/ac" xmlns:mc="http://schemas.openxmlformats.org/markup-compatibility/2006">
        <mc:Choice Requires="x12ac">
          <x12ac:list>No,"Yes, both sides","Yes, top side only","Yes, bottom side only"</x12ac:list>
        </mc:Choice>
        <mc:Fallback>
          <formula1>"No,Yes, both sides,Yes, top side only,Yes, bottom side only"</formula1>
        </mc:Fallback>
      </mc:AlternateContent>
    </dataValidation>
    <dataValidation type="list" allowBlank="1" showInputMessage="1" showErrorMessage="1" sqref="C15">
      <mc:AlternateContent xmlns:x12ac="http://schemas.microsoft.com/office/spreadsheetml/2011/1/ac" xmlns:mc="http://schemas.openxmlformats.org/markup-compatibility/2006">
        <mc:Choice Requires="x12ac">
          <x12ac:list>n.a.,Through,Burried,Blind,Through and Burried,Through and Blind,Burried and Blind,"Through, Burried and Blind"</x12ac:list>
        </mc:Choice>
        <mc:Fallback>
          <formula1>"n.a.,Through,Burried,Blind,Through and Burried,Through and Blind,Burried and Blind,Through, Burried and Blind"</formula1>
        </mc:Fallback>
      </mc:AlternateContent>
    </dataValidation>
    <dataValidation type="list" allowBlank="1" showInputMessage="1" showErrorMessage="1" sqref="G16 G14">
      <formula1>"No,Yes"</formula1>
    </dataValidation>
    <dataValidation type="list" allowBlank="1" showInputMessage="1" showErrorMessage="1" sqref="G17">
      <mc:AlternateContent xmlns:x12ac="http://schemas.microsoft.com/office/spreadsheetml/2011/1/ac" xmlns:mc="http://schemas.openxmlformats.org/markup-compatibility/2006">
        <mc:Choice Requires="x12ac">
          <x12ac:list>n.a.,White,Black,"Top=White,bot=Black","Top=Black,bot=White"</x12ac:list>
        </mc:Choice>
        <mc:Fallback>
          <formula1>"n.a.,White,Black,Top=White,bot=Black,Top=Black,bot=White"</formula1>
        </mc:Fallback>
      </mc:AlternateContent>
    </dataValidation>
  </dataValidations>
  <pageMargins left="0.70866141732283472" right="0.19685039370078741" top="0.39370078740157483" bottom="0.39370078740157483" header="0" footer="0"/>
  <pageSetup paperSize="9" orientation="portrait" horizontalDpi="4294967293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DATA!$C$2:$C$11</xm:f>
          </x14:formula1>
          <xm:sqref>C12</xm:sqref>
        </x14:dataValidation>
        <x14:dataValidation type="list" allowBlank="1" showInputMessage="1" showErrorMessage="1">
          <x14:formula1>
            <xm:f>DATA!$E$2:$E$14</xm:f>
          </x14:formula1>
          <xm:sqref>C13</xm:sqref>
        </x14:dataValidation>
        <x14:dataValidation type="list" allowBlank="1" showInputMessage="1" showErrorMessage="1">
          <x14:formula1>
            <xm:f>DATA!$F$2:$F$27</xm:f>
          </x14:formula1>
          <xm:sqref>G18</xm:sqref>
        </x14:dataValidation>
        <x14:dataValidation type="list" allowBlank="1" showInputMessage="1" showErrorMessage="1">
          <x14:formula1>
            <xm:f>DATA!$E$2:$E$14</xm:f>
          </x14:formula1>
          <xm:sqref>G13</xm:sqref>
        </x14:dataValidation>
        <x14:dataValidation type="list" allowBlank="1" showInputMessage="1" showErrorMessage="1">
          <x14:formula1>
            <xm:f>DATA!$B$2:$B$15</xm:f>
          </x14:formula1>
          <xm:sqref>G11</xm:sqref>
        </x14:dataValidation>
        <x14:dataValidation type="list" allowBlank="1" showInputMessage="1" showErrorMessage="1">
          <x14:formula1>
            <xm:f>DATA!$D$2:$D$10</xm:f>
          </x14:formula1>
          <xm:sqref>G12</xm:sqref>
        </x14:dataValidation>
        <x14:dataValidation type="list" allowBlank="1" showInputMessage="1" showErrorMessage="1">
          <x14:formula1>
            <xm:f>DATA!$A$2:$A$13</xm:f>
          </x14:formula1>
          <xm:sqref>C11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A14" sqref="A14"/>
    </sheetView>
  </sheetViews>
  <sheetFormatPr defaultColWidth="18.77734375" defaultRowHeight="13.2" x14ac:dyDescent="0.25"/>
  <cols>
    <col min="1" max="16384" width="18.77734375" style="62"/>
  </cols>
  <sheetData>
    <row r="1" spans="1:6" s="64" customFormat="1" x14ac:dyDescent="0.25">
      <c r="A1" s="64" t="s">
        <v>16</v>
      </c>
      <c r="B1" s="64" t="s">
        <v>10</v>
      </c>
      <c r="C1" s="64" t="s">
        <v>11</v>
      </c>
      <c r="D1" s="64" t="s">
        <v>90</v>
      </c>
      <c r="E1" s="64" t="s">
        <v>110</v>
      </c>
      <c r="F1" s="64" t="s">
        <v>18</v>
      </c>
    </row>
    <row r="2" spans="1:6" x14ac:dyDescent="0.25">
      <c r="A2" s="62" t="s">
        <v>162</v>
      </c>
      <c r="B2" s="63" t="s">
        <v>141</v>
      </c>
      <c r="C2" s="62" t="s">
        <v>94</v>
      </c>
      <c r="D2" s="62" t="s">
        <v>154</v>
      </c>
      <c r="E2" s="63" t="s">
        <v>99</v>
      </c>
      <c r="F2" s="1" t="s">
        <v>100</v>
      </c>
    </row>
    <row r="3" spans="1:6" x14ac:dyDescent="0.25">
      <c r="A3" s="62">
        <v>1</v>
      </c>
      <c r="B3" s="63" t="s">
        <v>142</v>
      </c>
      <c r="C3" s="62" t="s">
        <v>103</v>
      </c>
      <c r="D3" s="62" t="s">
        <v>155</v>
      </c>
      <c r="E3" s="62" t="s">
        <v>98</v>
      </c>
      <c r="F3" s="1" t="s">
        <v>64</v>
      </c>
    </row>
    <row r="4" spans="1:6" x14ac:dyDescent="0.25">
      <c r="A4" s="62">
        <v>2</v>
      </c>
      <c r="B4" s="63" t="s">
        <v>143</v>
      </c>
      <c r="C4" s="62" t="s">
        <v>93</v>
      </c>
      <c r="D4" s="62" t="s">
        <v>156</v>
      </c>
      <c r="E4" s="62" t="s">
        <v>111</v>
      </c>
      <c r="F4" s="1" t="s">
        <v>120</v>
      </c>
    </row>
    <row r="5" spans="1:6" x14ac:dyDescent="0.25">
      <c r="A5" s="62">
        <v>4</v>
      </c>
      <c r="B5" s="63" t="s">
        <v>144</v>
      </c>
      <c r="C5" s="62" t="s">
        <v>62</v>
      </c>
      <c r="D5" s="62" t="s">
        <v>157</v>
      </c>
      <c r="E5" s="62" t="s">
        <v>112</v>
      </c>
      <c r="F5" s="1" t="s">
        <v>65</v>
      </c>
    </row>
    <row r="6" spans="1:6" x14ac:dyDescent="0.25">
      <c r="A6" s="62">
        <v>6</v>
      </c>
      <c r="B6" s="63" t="s">
        <v>145</v>
      </c>
      <c r="C6" s="62" t="s">
        <v>104</v>
      </c>
      <c r="D6" s="62" t="s">
        <v>91</v>
      </c>
      <c r="E6" s="62" t="s">
        <v>113</v>
      </c>
      <c r="F6" s="1" t="s">
        <v>121</v>
      </c>
    </row>
    <row r="7" spans="1:6" x14ac:dyDescent="0.25">
      <c r="A7" s="62">
        <v>8</v>
      </c>
      <c r="B7" s="63" t="s">
        <v>97</v>
      </c>
      <c r="C7" s="62" t="s">
        <v>105</v>
      </c>
      <c r="D7" s="62" t="s">
        <v>158</v>
      </c>
      <c r="E7" s="62" t="s">
        <v>113</v>
      </c>
      <c r="F7" s="1" t="s">
        <v>122</v>
      </c>
    </row>
    <row r="8" spans="1:6" x14ac:dyDescent="0.25">
      <c r="A8" s="62">
        <v>10</v>
      </c>
      <c r="B8" s="62" t="s">
        <v>146</v>
      </c>
      <c r="C8" s="62" t="s">
        <v>106</v>
      </c>
      <c r="D8" s="62" t="s">
        <v>159</v>
      </c>
      <c r="E8" s="62" t="s">
        <v>114</v>
      </c>
      <c r="F8" s="1" t="s">
        <v>101</v>
      </c>
    </row>
    <row r="9" spans="1:6" x14ac:dyDescent="0.25">
      <c r="A9" s="62">
        <v>12</v>
      </c>
      <c r="B9" s="62" t="s">
        <v>147</v>
      </c>
      <c r="C9" s="62" t="s">
        <v>107</v>
      </c>
      <c r="D9" s="62" t="s">
        <v>161</v>
      </c>
      <c r="E9" s="62" t="s">
        <v>115</v>
      </c>
      <c r="F9" s="1" t="s">
        <v>123</v>
      </c>
    </row>
    <row r="10" spans="1:6" x14ac:dyDescent="0.25">
      <c r="A10" s="62">
        <v>14</v>
      </c>
      <c r="B10" s="62" t="s">
        <v>148</v>
      </c>
      <c r="C10" s="62" t="s">
        <v>108</v>
      </c>
      <c r="D10" s="62" t="s">
        <v>160</v>
      </c>
      <c r="E10" s="62" t="s">
        <v>116</v>
      </c>
      <c r="F10" s="1" t="s">
        <v>124</v>
      </c>
    </row>
    <row r="11" spans="1:6" x14ac:dyDescent="0.25">
      <c r="A11" s="62">
        <v>16</v>
      </c>
      <c r="B11" s="62" t="s">
        <v>149</v>
      </c>
      <c r="C11" s="62" t="s">
        <v>109</v>
      </c>
      <c r="E11" s="62" t="s">
        <v>117</v>
      </c>
      <c r="F11" s="1" t="s">
        <v>125</v>
      </c>
    </row>
    <row r="12" spans="1:6" x14ac:dyDescent="0.25">
      <c r="A12" s="62">
        <v>18</v>
      </c>
      <c r="B12" s="62" t="s">
        <v>150</v>
      </c>
      <c r="E12" s="62" t="s">
        <v>95</v>
      </c>
      <c r="F12" s="1" t="s">
        <v>102</v>
      </c>
    </row>
    <row r="13" spans="1:6" x14ac:dyDescent="0.25">
      <c r="A13" s="62">
        <v>20</v>
      </c>
      <c r="B13" s="62" t="s">
        <v>151</v>
      </c>
      <c r="E13" s="62" t="s">
        <v>118</v>
      </c>
      <c r="F13" s="1" t="s">
        <v>126</v>
      </c>
    </row>
    <row r="14" spans="1:6" x14ac:dyDescent="0.25">
      <c r="B14" s="62" t="s">
        <v>152</v>
      </c>
      <c r="E14" s="62" t="s">
        <v>119</v>
      </c>
      <c r="F14" s="1" t="s">
        <v>127</v>
      </c>
    </row>
    <row r="15" spans="1:6" x14ac:dyDescent="0.25">
      <c r="B15" s="62" t="s">
        <v>153</v>
      </c>
      <c r="F15" s="62" t="s">
        <v>128</v>
      </c>
    </row>
    <row r="16" spans="1:6" x14ac:dyDescent="0.25">
      <c r="F16" s="62" t="s">
        <v>129</v>
      </c>
    </row>
    <row r="17" spans="6:6" x14ac:dyDescent="0.25">
      <c r="F17" s="62" t="s">
        <v>130</v>
      </c>
    </row>
    <row r="18" spans="6:6" x14ac:dyDescent="0.25">
      <c r="F18" s="62" t="s">
        <v>131</v>
      </c>
    </row>
    <row r="19" spans="6:6" x14ac:dyDescent="0.25">
      <c r="F19" s="62" t="s">
        <v>132</v>
      </c>
    </row>
    <row r="20" spans="6:6" x14ac:dyDescent="0.25">
      <c r="F20" s="62" t="s">
        <v>133</v>
      </c>
    </row>
    <row r="21" spans="6:6" x14ac:dyDescent="0.25">
      <c r="F21" s="62" t="s">
        <v>134</v>
      </c>
    </row>
    <row r="22" spans="6:6" x14ac:dyDescent="0.25">
      <c r="F22" s="62" t="s">
        <v>135</v>
      </c>
    </row>
    <row r="23" spans="6:6" x14ac:dyDescent="0.25">
      <c r="F23" s="62" t="s">
        <v>136</v>
      </c>
    </row>
    <row r="24" spans="6:6" x14ac:dyDescent="0.25">
      <c r="F24" s="62" t="s">
        <v>137</v>
      </c>
    </row>
    <row r="25" spans="6:6" x14ac:dyDescent="0.25">
      <c r="F25" s="62" t="s">
        <v>138</v>
      </c>
    </row>
    <row r="26" spans="6:6" x14ac:dyDescent="0.25">
      <c r="F26" s="62" t="s">
        <v>139</v>
      </c>
    </row>
    <row r="27" spans="6:6" x14ac:dyDescent="0.25">
      <c r="F27" s="62" t="s">
        <v>140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MAIN</vt:lpstr>
      <vt:lpstr>DATA</vt:lpstr>
      <vt:lpstr>Blad3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Patrick van den Hurk</cp:lastModifiedBy>
  <cp:lastPrinted>2015-11-10T15:03:03Z</cp:lastPrinted>
  <dcterms:created xsi:type="dcterms:W3CDTF">2014-07-13T07:38:53Z</dcterms:created>
  <dcterms:modified xsi:type="dcterms:W3CDTF">2015-11-10T15:03:21Z</dcterms:modified>
</cp:coreProperties>
</file>